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Совет депутатов ГОРОД\Совет депутатов V созыв\2025 год\24 очередное заседание\решение\об утвержд. отчета\"/>
    </mc:Choice>
  </mc:AlternateContent>
  <bookViews>
    <workbookView xWindow="0" yWindow="0" windowWidth="19200" windowHeight="104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E67" i="1" l="1"/>
  <c r="E65" i="1" l="1"/>
  <c r="E61" i="1"/>
  <c r="E59" i="1" s="1"/>
  <c r="E57" i="1"/>
  <c r="E56" i="1" s="1"/>
  <c r="E55" i="1" s="1"/>
  <c r="E53" i="1"/>
  <c r="E52" i="1" s="1"/>
  <c r="E50" i="1"/>
  <c r="E49" i="1" s="1"/>
  <c r="E48" i="1" s="1"/>
  <c r="E45" i="1"/>
  <c r="E43" i="1"/>
  <c r="E39" i="1"/>
  <c r="E37" i="1"/>
  <c r="E34" i="1"/>
  <c r="E33" i="1" s="1"/>
  <c r="E31" i="1"/>
  <c r="E29" i="1"/>
  <c r="E27" i="1"/>
  <c r="E25" i="1"/>
  <c r="E17" i="1"/>
  <c r="E16" i="1" s="1"/>
  <c r="E64" i="1" l="1"/>
  <c r="E63" i="1" s="1"/>
  <c r="E47" i="1" s="1"/>
  <c r="E60" i="1"/>
  <c r="E42" i="1"/>
  <c r="E36" i="1" s="1"/>
  <c r="E24" i="1"/>
  <c r="E23" i="1" s="1"/>
  <c r="E15" i="1" l="1"/>
  <c r="E14" i="1" s="1"/>
  <c r="E78" i="1" s="1"/>
</calcChain>
</file>

<file path=xl/sharedStrings.xml><?xml version="1.0" encoding="utf-8"?>
<sst xmlns="http://schemas.openxmlformats.org/spreadsheetml/2006/main" count="139" uniqueCount="138">
  <si>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</si>
  <si>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</si>
  <si>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</si>
  <si>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</si>
  <si>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</si>
  <si>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</si>
  <si>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</si>
  <si>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</si>
  <si>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</si>
  <si>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</si>
  <si>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</si>
  <si>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</si>
  <si>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</si>
  <si>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</si>
  <si>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</si>
  <si>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</si>
  <si>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</si>
  <si>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</si>
  <si>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</si>
  <si>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</si>
  <si>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</si>
  <si>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</si>
  <si>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</si>
  <si>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</si>
  <si>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</si>
  <si>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</si>
  <si>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</si>
  <si>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</si>
  <si>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</si>
  <si>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</si>
  <si>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</si>
  <si>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</si>
  <si>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</si>
  <si>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</si>
  <si>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</si>
  <si>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</si>
  <si>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</si>
  <si>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Транспортный налог</t>
  </si>
  <si>
    <t>000 1 06 04000 02 0000 110</t>
  </si>
  <si>
    <t>Транспортный налог с организаций</t>
  </si>
  <si>
    <t>Транспортный налог с физических лиц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</si>
  <si>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</si>
  <si>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</si>
  <si>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</si>
  <si>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</si>
  <si>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</si>
  <si>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</si>
  <si>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</si>
  <si>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городских поселений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</si>
  <si>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</si>
  <si>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</si>
  <si>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</si>
  <si>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</si>
  <si>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</si>
  <si>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</si>
  <si>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</si>
  <si>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</si>
  <si>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</si>
  <si>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</si>
  <si>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</si>
  <si>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</si>
  <si>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</si>
  <si>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</si>
  <si>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</si>
  <si>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</si>
  <si>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</si>
  <si>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</si>
  <si>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</si>
  <si>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</si>
  <si>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</si>
  <si>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</si>
  <si>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</si>
  <si>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</si>
  <si>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</si>
  <si>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</si>
  <si>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</si>
  <si>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</si>
  <si>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</si>
  <si>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</si>
  <si>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</si>
  <si>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</si>
  <si>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</si>
  <si>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</si>
  <si>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Доходы местного бюджета муниципального образования город Аткарск   </t>
  </si>
  <si>
    <t xml:space="preserve">Аткарского муниципального района Саратовской области </t>
  </si>
  <si>
    <t>по кодам классификации доходов бюджета за 2024 год</t>
  </si>
  <si>
    <t>Приложение № 1</t>
  </si>
  <si>
    <t xml:space="preserve">к решению Совета депутатов муниципального </t>
  </si>
  <si>
    <t>образования г.Аткарск</t>
  </si>
  <si>
    <t xml:space="preserve">бюджета муниципального образования город </t>
  </si>
  <si>
    <t xml:space="preserve">Аткарск Аткарского муниципального района </t>
  </si>
  <si>
    <t>Саратовской области за 2024 год"</t>
  </si>
  <si>
    <t>Дотации бюджетам городских поселений на премирование победителей Всероссийского конкурса "Лучшая муниципальная практика"</t>
  </si>
  <si>
    <t>06320215399130000150</t>
  </si>
  <si>
    <t>Дотация бюджетам городского поселения на выравнивание бюджетной обеспеченности за счет субвенции из областного бюджета</t>
  </si>
  <si>
    <t>06320216001130001150</t>
  </si>
  <si>
    <t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</si>
  <si>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06320225424130000150</t>
  </si>
  <si>
    <t>Субсидии бюджетам городских поселений области на реализацию программ формирования современной городской среды</t>
  </si>
  <si>
    <t>06320225555130000150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</si>
  <si>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</si>
  <si>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06320235118130000150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</si>
  <si>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 за счет средств дорожного фонда Аткарского муниципального района</t>
  </si>
  <si>
    <t>06320249999130003150</t>
  </si>
  <si>
    <t>Межбюджетные трансферты бюджету поселения муниципального образования город Аткарск на реализацию мероприятий по созданию комфортной городской среды в малых городах и исторических поселениях</t>
  </si>
  <si>
    <t>06320249999130004150</t>
  </si>
  <si>
    <t>Иные межбюджетные трансферты бюджету муниципального образования город Аткарск на реализацию мероприятий по комплексному развитию муниципального образования город Аткарск из местного бюджета Аткарского муниципального района</t>
  </si>
  <si>
    <t>06320249999130005150</t>
  </si>
  <si>
    <t>Межбюджетные трансферты, передаваемые бюджетам муниципальных районов области за счет средств резервного фонда Правительства Саратовской области</t>
  </si>
  <si>
    <t>06320249999130006150</t>
  </si>
  <si>
    <t>Межбюджетные трансферты, передаваемые бюджетам городских поселений области на реализацию мероприятий по благоустройству территорий</t>
  </si>
  <si>
    <t>06320249999130032150</t>
  </si>
  <si>
    <t>БЕЗВОЗМЕЗДНЫЕ ПОСТУПЛЕНИЯ</t>
  </si>
  <si>
    <t>00020000000000000000</t>
  </si>
  <si>
    <t>И Т О Г О</t>
  </si>
  <si>
    <t>182 1 01 02010 01 0000 110</t>
  </si>
  <si>
    <t>182 1 01 02020 01 0000 110</t>
  </si>
  <si>
    <t>182 1 01 02030 01 0000 110</t>
  </si>
  <si>
    <t>182 1 01 02080 01 0000 110</t>
  </si>
  <si>
    <t>182 1 01 02130 01 0000 110</t>
  </si>
  <si>
    <t>182 1 03 02231 01 0000 110</t>
  </si>
  <si>
    <t>182 1 03 02241 01 0000 110</t>
  </si>
  <si>
    <t>182 1 03 02251 01 0000 110</t>
  </si>
  <si>
    <t>182 1 03 02261 01 0000 110</t>
  </si>
  <si>
    <t>182 1 05 03010 01 0000 110</t>
  </si>
  <si>
    <t>182 1 06 01030 13 0000 110</t>
  </si>
  <si>
    <t>182 1 06 04011 02 0000 110</t>
  </si>
  <si>
    <t>182 1 06 04012 02 0000 110</t>
  </si>
  <si>
    <t>182 1 06 06033 13 0000 110</t>
  </si>
  <si>
    <t>182 1 06 06043 13 0000 110</t>
  </si>
  <si>
    <t>063 1 11 05013 13 0000 120</t>
  </si>
  <si>
    <t>063 1 11 09080 13 0000 120</t>
  </si>
  <si>
    <t>063 1 13 02995 13 0000 130</t>
  </si>
  <si>
    <t>063 1 14 06013 13 0000 430</t>
  </si>
  <si>
    <t>063 1 16 07010 13 0000 140</t>
  </si>
  <si>
    <t>(тыс.руб.)</t>
  </si>
  <si>
    <t>от 23.05.2025. г. №132</t>
  </si>
  <si>
    <t xml:space="preserve">"Об утверждении отчета  об исполнении местного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</si>
</sst>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.00;[Red]\-#,##0.00;0.00"/>
    <numFmt numFmtId="166" formatCode="#,##0.0_ ;[Red]\-#,##0.0\ "/>
  </numFmts>
  <fonts count="8" x14ac:knownFonts="1">
    <font>
      <sz val="11"/>
      <color theme="1"/>
      <name val="PT Astra Serif"/>
      <family val="2"/>
      <charset val="204"/>
    </font>
    <font>
      <b/>
      <sz val="8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4"/>
      <name val="PT Astra Serif"/>
      <family val="1"/>
      <charset val="204"/>
    </font>
    <font>
      <sz val="10"/>
      <name val="PT Astra Serif"/>
      <family val="1"/>
      <charset val="204"/>
    </font>
    <font>
      <sz val="10"/>
      <name val="Arial"/>
      <family val="2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49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166" fontId="6" fillId="0" borderId="1" xfId="1" applyNumberFormat="1" applyFont="1" applyFill="1" applyBorder="1" applyAlignment="1" applyProtection="1">
      <alignment horizontal="center" wrapText="1"/>
      <protection hidden="1"/>
    </xf>
    <xf numFmtId="0" fontId="0" fillId="0" borderId="1" xfId="0" applyBorder="1"/>
    <xf numFmtId="164" fontId="0" fillId="0" borderId="1" xfId="0" applyNumberFormat="1" applyBorder="1"/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F78"/>
  <sheetViews>
    <sheetView tabSelected="1" workbookViewId="0">
      <selection activeCell="D5" sqref="D5"/>
    </sheetView>
  </sheetViews>
  <sheetFormatPr defaultRowHeight="15" x14ac:dyDescent="0.25"/>
  <cols>
    <col min="3" max="3" width="55.5" customWidth="1"/>
    <col min="4" max="4" width="27" customWidth="1"/>
    <col min="5" max="5" width="15.625" hidden="1" customWidth="1"/>
    <col min="6" max="6" width="9.875" bestFit="1" customWidth="1"/>
  </cols>
  <sheetData>
    <row r="1" spans="3:6" x14ac:dyDescent="0.25">
      <c r="D1" s="8" t="s">
        <v>86</v>
      </c>
    </row>
    <row r="2" spans="3:6" x14ac:dyDescent="0.25">
      <c r="D2" s="8" t="s">
        <v>87</v>
      </c>
    </row>
    <row r="3" spans="3:6" x14ac:dyDescent="0.25">
      <c r="D3" s="8" t="s">
        <v>88</v>
      </c>
    </row>
    <row r="4" spans="3:6" x14ac:dyDescent="0.25">
      <c r="D4" s="8" t="s">
        <v>136</v>
      </c>
    </row>
    <row r="5" spans="3:6" x14ac:dyDescent="0.25">
      <c r="D5" s="8" t="s">
        <v>137</v>
      </c>
    </row>
    <row r="6" spans="3:6" x14ac:dyDescent="0.25">
      <c r="D6" s="8" t="s">
        <v>89</v>
      </c>
    </row>
    <row r="7" spans="3:6" x14ac:dyDescent="0.25">
      <c r="D7" s="8" t="s">
        <v>90</v>
      </c>
    </row>
    <row r="8" spans="3:6" x14ac:dyDescent="0.25">
      <c r="D8" s="8" t="s">
        <v>91</v>
      </c>
    </row>
    <row r="9" spans="3:6" x14ac:dyDescent="0.25">
      <c r="D9" s="8"/>
    </row>
    <row r="10" spans="3:6" ht="18.75" x14ac:dyDescent="0.3">
      <c r="C10" s="7" t="s">
        <v>83</v>
      </c>
      <c r="D10" s="8"/>
    </row>
    <row r="11" spans="3:6" ht="18.75" x14ac:dyDescent="0.3">
      <c r="C11" s="25" t="s">
        <v>84</v>
      </c>
      <c r="D11" s="26"/>
    </row>
    <row r="12" spans="3:6" ht="18.75" x14ac:dyDescent="0.3">
      <c r="C12" s="9" t="s">
        <v>85</v>
      </c>
      <c r="D12" s="10"/>
    </row>
    <row r="13" spans="3:6" x14ac:dyDescent="0.25">
      <c r="F13" t="s">
        <v>135</v>
      </c>
    </row>
    <row r="14" spans="3:6" x14ac:dyDescent="0.25">
      <c r="C14" s="1" t="s">
        <v>0</v>
      </c>
      <c r="D14" s="2" t="s">
        <v>1</v>
      </c>
      <c r="E14" s="3">
        <f>E15+E47</f>
        <v>98264409.420000002</v>
      </c>
      <c r="F14" s="24">
        <f>E14/1000</f>
        <v>98264.409419999996</v>
      </c>
    </row>
    <row r="15" spans="3:6" x14ac:dyDescent="0.25">
      <c r="C15" s="4" t="s">
        <v>2</v>
      </c>
      <c r="D15" s="2"/>
      <c r="E15" s="3">
        <f>SUM(E16,E23,E33,E36)</f>
        <v>94317955.640000001</v>
      </c>
      <c r="F15" s="24">
        <f t="shared" ref="F15:F78" si="0">E15/1000</f>
        <v>94317.95564</v>
      </c>
    </row>
    <row r="16" spans="3:6" x14ac:dyDescent="0.25">
      <c r="C16" s="5" t="s">
        <v>3</v>
      </c>
      <c r="D16" s="2" t="s">
        <v>4</v>
      </c>
      <c r="E16" s="3">
        <f>E17</f>
        <v>37114433.770000003</v>
      </c>
      <c r="F16" s="24">
        <f t="shared" si="0"/>
        <v>37114.433770000003</v>
      </c>
    </row>
    <row r="17" spans="3:6" x14ac:dyDescent="0.25">
      <c r="C17" s="4" t="s">
        <v>5</v>
      </c>
      <c r="D17" s="2" t="s">
        <v>6</v>
      </c>
      <c r="E17" s="3">
        <f>SUM(E18:E22)</f>
        <v>37114433.770000003</v>
      </c>
      <c r="F17" s="24">
        <f t="shared" si="0"/>
        <v>37114.433770000003</v>
      </c>
    </row>
    <row r="18" spans="3:6" ht="75" x14ac:dyDescent="0.25">
      <c r="C18" s="5" t="s">
        <v>7</v>
      </c>
      <c r="D18" s="2" t="s">
        <v>115</v>
      </c>
      <c r="E18" s="6">
        <v>36212603.219999999</v>
      </c>
      <c r="F18" s="24">
        <f t="shared" si="0"/>
        <v>36212.603219999997</v>
      </c>
    </row>
    <row r="19" spans="3:6" ht="105" x14ac:dyDescent="0.25">
      <c r="C19" s="5" t="s">
        <v>8</v>
      </c>
      <c r="D19" s="2" t="s">
        <v>116</v>
      </c>
      <c r="E19" s="6">
        <v>247440.89</v>
      </c>
      <c r="F19" s="24">
        <f t="shared" si="0"/>
        <v>247.44089000000002</v>
      </c>
    </row>
    <row r="20" spans="3:6" ht="45" x14ac:dyDescent="0.25">
      <c r="C20" s="5" t="s">
        <v>9</v>
      </c>
      <c r="D20" s="2" t="s">
        <v>117</v>
      </c>
      <c r="E20" s="6">
        <v>387449.88</v>
      </c>
      <c r="F20" s="24">
        <f t="shared" si="0"/>
        <v>387.44988000000001</v>
      </c>
    </row>
    <row r="21" spans="3:6" ht="45" x14ac:dyDescent="0.25">
      <c r="C21" s="5" t="s">
        <v>10</v>
      </c>
      <c r="D21" s="2" t="s">
        <v>118</v>
      </c>
      <c r="E21" s="6">
        <v>16247.88</v>
      </c>
      <c r="F21" s="24">
        <f t="shared" si="0"/>
        <v>16.247879999999999</v>
      </c>
    </row>
    <row r="22" spans="3:6" ht="54.75" customHeight="1" x14ac:dyDescent="0.25">
      <c r="C22" s="22" t="s">
        <v>11</v>
      </c>
      <c r="D22" s="23" t="s">
        <v>119</v>
      </c>
      <c r="E22" s="6">
        <v>250691.9</v>
      </c>
      <c r="F22" s="24">
        <f t="shared" si="0"/>
        <v>250.6919</v>
      </c>
    </row>
    <row r="23" spans="3:6" ht="30" x14ac:dyDescent="0.25">
      <c r="C23" s="5" t="s">
        <v>12</v>
      </c>
      <c r="D23" s="2" t="s">
        <v>13</v>
      </c>
      <c r="E23" s="3">
        <f>E24</f>
        <v>9419551.4199999981</v>
      </c>
      <c r="F23" s="24">
        <f t="shared" si="0"/>
        <v>9419.551419999998</v>
      </c>
    </row>
    <row r="24" spans="3:6" ht="21" x14ac:dyDescent="0.25">
      <c r="C24" s="4" t="s">
        <v>14</v>
      </c>
      <c r="D24" s="2" t="s">
        <v>15</v>
      </c>
      <c r="E24" s="3">
        <f>SUM(E25,E27,E29,E31)</f>
        <v>9419551.4199999981</v>
      </c>
      <c r="F24" s="24">
        <f t="shared" si="0"/>
        <v>9419.551419999998</v>
      </c>
    </row>
    <row r="25" spans="3:6" ht="75" x14ac:dyDescent="0.25">
      <c r="C25" s="5" t="s">
        <v>16</v>
      </c>
      <c r="D25" s="2" t="s">
        <v>17</v>
      </c>
      <c r="E25" s="3">
        <f>E26</f>
        <v>4866476.84</v>
      </c>
      <c r="F25" s="24">
        <f t="shared" si="0"/>
        <v>4866.4768400000003</v>
      </c>
    </row>
    <row r="26" spans="3:6" ht="105" x14ac:dyDescent="0.25">
      <c r="C26" s="5" t="s">
        <v>18</v>
      </c>
      <c r="D26" s="2" t="s">
        <v>120</v>
      </c>
      <c r="E26" s="6">
        <v>4866476.84</v>
      </c>
      <c r="F26" s="24">
        <f t="shared" si="0"/>
        <v>4866.4768400000003</v>
      </c>
    </row>
    <row r="27" spans="3:6" ht="90" x14ac:dyDescent="0.25">
      <c r="C27" s="5" t="s">
        <v>19</v>
      </c>
      <c r="D27" s="2" t="s">
        <v>20</v>
      </c>
      <c r="E27" s="3">
        <f>E28</f>
        <v>28117.88</v>
      </c>
      <c r="F27" s="24">
        <f t="shared" si="0"/>
        <v>28.11788</v>
      </c>
    </row>
    <row r="28" spans="3:6" ht="120" x14ac:dyDescent="0.25">
      <c r="C28" s="5" t="s">
        <v>21</v>
      </c>
      <c r="D28" s="2" t="s">
        <v>121</v>
      </c>
      <c r="E28" s="6">
        <v>28117.88</v>
      </c>
      <c r="F28" s="24">
        <f t="shared" si="0"/>
        <v>28.11788</v>
      </c>
    </row>
    <row r="29" spans="3:6" ht="75" x14ac:dyDescent="0.25">
      <c r="C29" s="5" t="s">
        <v>22</v>
      </c>
      <c r="D29" s="2" t="s">
        <v>23</v>
      </c>
      <c r="E29" s="3">
        <f>E30</f>
        <v>5054666.34</v>
      </c>
      <c r="F29" s="24">
        <f t="shared" si="0"/>
        <v>5054.6663399999998</v>
      </c>
    </row>
    <row r="30" spans="3:6" ht="120" x14ac:dyDescent="0.25">
      <c r="C30" s="5" t="s">
        <v>24</v>
      </c>
      <c r="D30" s="2" t="s">
        <v>122</v>
      </c>
      <c r="E30" s="6">
        <v>5054666.34</v>
      </c>
      <c r="F30" s="24">
        <f t="shared" si="0"/>
        <v>5054.6663399999998</v>
      </c>
    </row>
    <row r="31" spans="3:6" ht="75" x14ac:dyDescent="0.25">
      <c r="C31" s="5" t="s">
        <v>25</v>
      </c>
      <c r="D31" s="2" t="s">
        <v>26</v>
      </c>
      <c r="E31" s="3">
        <f>E32</f>
        <v>-529709.64</v>
      </c>
      <c r="F31" s="24">
        <f t="shared" si="0"/>
        <v>-529.70964000000004</v>
      </c>
    </row>
    <row r="32" spans="3:6" ht="120" x14ac:dyDescent="0.25">
      <c r="C32" s="5" t="s">
        <v>27</v>
      </c>
      <c r="D32" s="2" t="s">
        <v>123</v>
      </c>
      <c r="E32" s="6">
        <v>-529709.64</v>
      </c>
      <c r="F32" s="24">
        <f t="shared" si="0"/>
        <v>-529.70964000000004</v>
      </c>
    </row>
    <row r="33" spans="3:6" x14ac:dyDescent="0.25">
      <c r="C33" s="5" t="s">
        <v>28</v>
      </c>
      <c r="D33" s="2" t="s">
        <v>29</v>
      </c>
      <c r="E33" s="3">
        <f>E34</f>
        <v>4666367</v>
      </c>
      <c r="F33" s="24">
        <f t="shared" si="0"/>
        <v>4666.3670000000002</v>
      </c>
    </row>
    <row r="34" spans="3:6" x14ac:dyDescent="0.25">
      <c r="C34" s="4" t="s">
        <v>30</v>
      </c>
      <c r="D34" s="2" t="s">
        <v>31</v>
      </c>
      <c r="E34" s="3">
        <f>SUM(E35:E35)</f>
        <v>4666367</v>
      </c>
      <c r="F34" s="24">
        <f t="shared" si="0"/>
        <v>4666.3670000000002</v>
      </c>
    </row>
    <row r="35" spans="3:6" x14ac:dyDescent="0.25">
      <c r="C35" s="5" t="s">
        <v>30</v>
      </c>
      <c r="D35" s="2" t="s">
        <v>124</v>
      </c>
      <c r="E35" s="6">
        <v>4666367</v>
      </c>
      <c r="F35" s="24">
        <f t="shared" si="0"/>
        <v>4666.3670000000002</v>
      </c>
    </row>
    <row r="36" spans="3:6" x14ac:dyDescent="0.25">
      <c r="C36" s="5" t="s">
        <v>32</v>
      </c>
      <c r="D36" s="2" t="s">
        <v>33</v>
      </c>
      <c r="E36" s="3">
        <f>SUM(E37,E39,E42)</f>
        <v>43117603.450000003</v>
      </c>
      <c r="F36" s="24">
        <f t="shared" si="0"/>
        <v>43117.603450000002</v>
      </c>
    </row>
    <row r="37" spans="3:6" x14ac:dyDescent="0.25">
      <c r="C37" s="4" t="s">
        <v>34</v>
      </c>
      <c r="D37" s="2" t="s">
        <v>35</v>
      </c>
      <c r="E37" s="3">
        <f>SUM(E38:E38)</f>
        <v>9652074.25</v>
      </c>
      <c r="F37" s="24">
        <f t="shared" si="0"/>
        <v>9652.0742499999997</v>
      </c>
    </row>
    <row r="38" spans="3:6" ht="45" x14ac:dyDescent="0.25">
      <c r="C38" s="5" t="s">
        <v>36</v>
      </c>
      <c r="D38" s="2" t="s">
        <v>125</v>
      </c>
      <c r="E38" s="6">
        <v>9652074.25</v>
      </c>
      <c r="F38" s="24">
        <f t="shared" si="0"/>
        <v>9652.0742499999997</v>
      </c>
    </row>
    <row r="39" spans="3:6" x14ac:dyDescent="0.25">
      <c r="C39" s="4" t="s">
        <v>37</v>
      </c>
      <c r="D39" s="2" t="s">
        <v>38</v>
      </c>
      <c r="E39" s="3">
        <f>SUM(E40:E41)</f>
        <v>26399243.760000002</v>
      </c>
      <c r="F39" s="24">
        <f t="shared" si="0"/>
        <v>26399.243760000001</v>
      </c>
    </row>
    <row r="40" spans="3:6" x14ac:dyDescent="0.25">
      <c r="C40" s="5" t="s">
        <v>39</v>
      </c>
      <c r="D40" s="2" t="s">
        <v>126</v>
      </c>
      <c r="E40" s="6">
        <v>4669738.7300000004</v>
      </c>
      <c r="F40" s="24">
        <f t="shared" si="0"/>
        <v>4669.73873</v>
      </c>
    </row>
    <row r="41" spans="3:6" x14ac:dyDescent="0.25">
      <c r="C41" s="5" t="s">
        <v>40</v>
      </c>
      <c r="D41" s="2" t="s">
        <v>127</v>
      </c>
      <c r="E41" s="6">
        <v>21729505.030000001</v>
      </c>
      <c r="F41" s="24">
        <f t="shared" si="0"/>
        <v>21729.50503</v>
      </c>
    </row>
    <row r="42" spans="3:6" x14ac:dyDescent="0.25">
      <c r="C42" s="4" t="s">
        <v>41</v>
      </c>
      <c r="D42" s="2" t="s">
        <v>42</v>
      </c>
      <c r="E42" s="3">
        <f>SUM(E43,E45)</f>
        <v>7066285.4400000004</v>
      </c>
      <c r="F42" s="24">
        <f t="shared" si="0"/>
        <v>7066.2854400000006</v>
      </c>
    </row>
    <row r="43" spans="3:6" x14ac:dyDescent="0.25">
      <c r="C43" s="5" t="s">
        <v>43</v>
      </c>
      <c r="D43" s="2" t="s">
        <v>44</v>
      </c>
      <c r="E43" s="3">
        <f>SUM(E44:E44)</f>
        <v>3338490.97</v>
      </c>
      <c r="F43" s="24">
        <f t="shared" si="0"/>
        <v>3338.4909700000003</v>
      </c>
    </row>
    <row r="44" spans="3:6" ht="30" x14ac:dyDescent="0.25">
      <c r="C44" s="5" t="s">
        <v>45</v>
      </c>
      <c r="D44" s="2" t="s">
        <v>128</v>
      </c>
      <c r="E44" s="6">
        <v>3338490.97</v>
      </c>
      <c r="F44" s="24">
        <f t="shared" si="0"/>
        <v>3338.4909700000003</v>
      </c>
    </row>
    <row r="45" spans="3:6" x14ac:dyDescent="0.25">
      <c r="C45" s="5" t="s">
        <v>46</v>
      </c>
      <c r="D45" s="2" t="s">
        <v>47</v>
      </c>
      <c r="E45" s="3">
        <f>SUM(E46:E46)</f>
        <v>3727794.47</v>
      </c>
      <c r="F45" s="24">
        <f t="shared" si="0"/>
        <v>3727.7944700000003</v>
      </c>
    </row>
    <row r="46" spans="3:6" ht="30" x14ac:dyDescent="0.25">
      <c r="C46" s="5" t="s">
        <v>48</v>
      </c>
      <c r="D46" s="2" t="s">
        <v>129</v>
      </c>
      <c r="E46" s="6">
        <v>3727794.47</v>
      </c>
      <c r="F46" s="24">
        <f t="shared" si="0"/>
        <v>3727.7944700000003</v>
      </c>
    </row>
    <row r="47" spans="3:6" x14ac:dyDescent="0.25">
      <c r="C47" s="4" t="s">
        <v>49</v>
      </c>
      <c r="D47" s="2"/>
      <c r="E47" s="3">
        <f>SUM(E48,E55,E59,E63)</f>
        <v>3946453.7800000003</v>
      </c>
      <c r="F47" s="24">
        <f t="shared" si="0"/>
        <v>3946.4537800000003</v>
      </c>
    </row>
    <row r="48" spans="3:6" ht="45" x14ac:dyDescent="0.25">
      <c r="C48" s="5" t="s">
        <v>50</v>
      </c>
      <c r="D48" s="2" t="s">
        <v>51</v>
      </c>
      <c r="E48" s="3">
        <f>E49+E52</f>
        <v>1019341.89</v>
      </c>
      <c r="F48" s="24">
        <f t="shared" si="0"/>
        <v>1019.34189</v>
      </c>
    </row>
    <row r="49" spans="3:6" ht="52.5" x14ac:dyDescent="0.25">
      <c r="C49" s="4" t="s">
        <v>52</v>
      </c>
      <c r="D49" s="2" t="s">
        <v>53</v>
      </c>
      <c r="E49" s="3">
        <f>E50</f>
        <v>1013216.89</v>
      </c>
      <c r="F49" s="24">
        <f t="shared" si="0"/>
        <v>1013.21689</v>
      </c>
    </row>
    <row r="50" spans="3:6" ht="60" x14ac:dyDescent="0.25">
      <c r="C50" s="5" t="s">
        <v>54</v>
      </c>
      <c r="D50" s="2" t="s">
        <v>55</v>
      </c>
      <c r="E50" s="3">
        <f>SUM(E51:E51)</f>
        <v>1013216.89</v>
      </c>
      <c r="F50" s="24">
        <f t="shared" si="0"/>
        <v>1013.21689</v>
      </c>
    </row>
    <row r="51" spans="3:6" ht="75" x14ac:dyDescent="0.25">
      <c r="C51" s="5" t="s">
        <v>56</v>
      </c>
      <c r="D51" s="2" t="s">
        <v>130</v>
      </c>
      <c r="E51" s="6">
        <v>1013216.89</v>
      </c>
      <c r="F51" s="24">
        <f t="shared" si="0"/>
        <v>1013.21689</v>
      </c>
    </row>
    <row r="52" spans="3:6" ht="42" x14ac:dyDescent="0.25">
      <c r="C52" s="4" t="s">
        <v>57</v>
      </c>
      <c r="D52" s="2" t="s">
        <v>58</v>
      </c>
      <c r="E52" s="3">
        <f>E53</f>
        <v>6125</v>
      </c>
      <c r="F52" s="24">
        <f t="shared" si="0"/>
        <v>6.125</v>
      </c>
    </row>
    <row r="53" spans="3:6" ht="105" x14ac:dyDescent="0.25">
      <c r="C53" s="5" t="s">
        <v>59</v>
      </c>
      <c r="D53" s="2" t="s">
        <v>60</v>
      </c>
      <c r="E53" s="3">
        <f>SUM(E54:E54)</f>
        <v>6125</v>
      </c>
      <c r="F53" s="24">
        <f t="shared" si="0"/>
        <v>6.125</v>
      </c>
    </row>
    <row r="54" spans="3:6" ht="90" x14ac:dyDescent="0.25">
      <c r="C54" s="5" t="s">
        <v>61</v>
      </c>
      <c r="D54" s="2" t="s">
        <v>131</v>
      </c>
      <c r="E54" s="6">
        <v>6125</v>
      </c>
      <c r="F54" s="24">
        <f t="shared" si="0"/>
        <v>6.125</v>
      </c>
    </row>
    <row r="55" spans="3:6" ht="30" x14ac:dyDescent="0.25">
      <c r="C55" s="5" t="s">
        <v>62</v>
      </c>
      <c r="D55" s="2" t="s">
        <v>63</v>
      </c>
      <c r="E55" s="3">
        <f>E56</f>
        <v>166866.87</v>
      </c>
      <c r="F55" s="24">
        <f t="shared" si="0"/>
        <v>166.86687000000001</v>
      </c>
    </row>
    <row r="56" spans="3:6" x14ac:dyDescent="0.25">
      <c r="C56" s="4" t="s">
        <v>64</v>
      </c>
      <c r="D56" s="2" t="s">
        <v>65</v>
      </c>
      <c r="E56" s="3">
        <f>E57</f>
        <v>166866.87</v>
      </c>
      <c r="F56" s="24">
        <f t="shared" si="0"/>
        <v>166.86687000000001</v>
      </c>
    </row>
    <row r="57" spans="3:6" x14ac:dyDescent="0.25">
      <c r="C57" s="5" t="s">
        <v>66</v>
      </c>
      <c r="D57" s="2" t="s">
        <v>67</v>
      </c>
      <c r="E57" s="3">
        <f>SUM(E58:E58)</f>
        <v>166866.87</v>
      </c>
      <c r="F57" s="24">
        <f t="shared" si="0"/>
        <v>166.86687000000001</v>
      </c>
    </row>
    <row r="58" spans="3:6" ht="30" x14ac:dyDescent="0.25">
      <c r="C58" s="5" t="s">
        <v>68</v>
      </c>
      <c r="D58" s="2" t="s">
        <v>132</v>
      </c>
      <c r="E58" s="6">
        <v>166866.87</v>
      </c>
      <c r="F58" s="24">
        <f t="shared" si="0"/>
        <v>166.86687000000001</v>
      </c>
    </row>
    <row r="59" spans="3:6" ht="30" x14ac:dyDescent="0.25">
      <c r="C59" s="5" t="s">
        <v>69</v>
      </c>
      <c r="D59" s="2" t="s">
        <v>70</v>
      </c>
      <c r="E59" s="3">
        <f>E61</f>
        <v>708019.13</v>
      </c>
      <c r="F59" s="24">
        <f t="shared" si="0"/>
        <v>708.01913000000002</v>
      </c>
    </row>
    <row r="60" spans="3:6" ht="21" x14ac:dyDescent="0.25">
      <c r="C60" s="4" t="s">
        <v>71</v>
      </c>
      <c r="D60" s="2" t="s">
        <v>72</v>
      </c>
      <c r="E60" s="3">
        <f>E61</f>
        <v>708019.13</v>
      </c>
      <c r="F60" s="24">
        <f t="shared" si="0"/>
        <v>708.01913000000002</v>
      </c>
    </row>
    <row r="61" spans="3:6" ht="30" x14ac:dyDescent="0.25">
      <c r="C61" s="5" t="s">
        <v>73</v>
      </c>
      <c r="D61" s="2" t="s">
        <v>74</v>
      </c>
      <c r="E61" s="3">
        <f>SUM(E62:E62)</f>
        <v>708019.13</v>
      </c>
      <c r="F61" s="24">
        <f t="shared" si="0"/>
        <v>708.01913000000002</v>
      </c>
    </row>
    <row r="62" spans="3:6" ht="45" x14ac:dyDescent="0.25">
      <c r="C62" s="5" t="s">
        <v>75</v>
      </c>
      <c r="D62" s="2" t="s">
        <v>133</v>
      </c>
      <c r="E62" s="6">
        <v>708019.13</v>
      </c>
      <c r="F62" s="24">
        <f t="shared" si="0"/>
        <v>708.01913000000002</v>
      </c>
    </row>
    <row r="63" spans="3:6" x14ac:dyDescent="0.25">
      <c r="C63" s="5" t="s">
        <v>76</v>
      </c>
      <c r="D63" s="2" t="s">
        <v>77</v>
      </c>
      <c r="E63" s="3">
        <f>E64</f>
        <v>2052225.89</v>
      </c>
      <c r="F63" s="24">
        <f t="shared" si="0"/>
        <v>2052.2258899999997</v>
      </c>
    </row>
    <row r="64" spans="3:6" ht="63" x14ac:dyDescent="0.25">
      <c r="C64" s="4" t="s">
        <v>78</v>
      </c>
      <c r="D64" s="2" t="s">
        <v>79</v>
      </c>
      <c r="E64" s="3">
        <f>E65</f>
        <v>2052225.89</v>
      </c>
      <c r="F64" s="24">
        <f t="shared" si="0"/>
        <v>2052.2258899999997</v>
      </c>
    </row>
    <row r="65" spans="3:6" ht="60" x14ac:dyDescent="0.25">
      <c r="C65" s="5" t="s">
        <v>80</v>
      </c>
      <c r="D65" s="2" t="s">
        <v>81</v>
      </c>
      <c r="E65" s="3">
        <f>SUM(E66:E66)</f>
        <v>2052225.89</v>
      </c>
      <c r="F65" s="24">
        <f t="shared" si="0"/>
        <v>2052.2258899999997</v>
      </c>
    </row>
    <row r="66" spans="3:6" ht="75" x14ac:dyDescent="0.25">
      <c r="C66" s="5" t="s">
        <v>82</v>
      </c>
      <c r="D66" s="2" t="s">
        <v>134</v>
      </c>
      <c r="E66" s="6">
        <v>2052225.89</v>
      </c>
      <c r="F66" s="24">
        <f t="shared" si="0"/>
        <v>2052.2258899999997</v>
      </c>
    </row>
    <row r="67" spans="3:6" ht="22.5" customHeight="1" thickBot="1" x14ac:dyDescent="0.3">
      <c r="C67" s="17" t="s">
        <v>112</v>
      </c>
      <c r="D67" s="18" t="s">
        <v>113</v>
      </c>
      <c r="E67" s="19">
        <f>E68+E69+E70+E71+E72+E73+E74+E75+E76+E77</f>
        <v>224839360.30000001</v>
      </c>
      <c r="F67" s="24">
        <f t="shared" si="0"/>
        <v>224839.3603</v>
      </c>
    </row>
    <row r="68" spans="3:6" ht="45" x14ac:dyDescent="0.25">
      <c r="C68" s="11" t="s">
        <v>92</v>
      </c>
      <c r="D68" s="12" t="s">
        <v>93</v>
      </c>
      <c r="E68" s="13">
        <v>10000000</v>
      </c>
      <c r="F68" s="24">
        <f t="shared" si="0"/>
        <v>10000</v>
      </c>
    </row>
    <row r="69" spans="3:6" ht="45" x14ac:dyDescent="0.25">
      <c r="C69" s="14" t="s">
        <v>94</v>
      </c>
      <c r="D69" s="15" t="s">
        <v>95</v>
      </c>
      <c r="E69" s="16">
        <v>1436300</v>
      </c>
      <c r="F69" s="24">
        <f t="shared" si="0"/>
        <v>1436.3</v>
      </c>
    </row>
    <row r="70" spans="3:6" ht="60" x14ac:dyDescent="0.25">
      <c r="C70" s="14" t="s">
        <v>96</v>
      </c>
      <c r="D70" s="15" t="s">
        <v>97</v>
      </c>
      <c r="E70" s="16">
        <v>93055661</v>
      </c>
      <c r="F70" s="24">
        <f t="shared" si="0"/>
        <v>93055.660999999993</v>
      </c>
    </row>
    <row r="71" spans="3:6" ht="45" x14ac:dyDescent="0.25">
      <c r="C71" s="14" t="s">
        <v>98</v>
      </c>
      <c r="D71" s="15" t="s">
        <v>99</v>
      </c>
      <c r="E71" s="16">
        <v>12750000</v>
      </c>
      <c r="F71" s="24">
        <f t="shared" si="0"/>
        <v>12750</v>
      </c>
    </row>
    <row r="72" spans="3:6" ht="60" x14ac:dyDescent="0.25">
      <c r="C72" s="14" t="s">
        <v>100</v>
      </c>
      <c r="D72" s="15" t="s">
        <v>101</v>
      </c>
      <c r="E72" s="16">
        <v>1737200</v>
      </c>
      <c r="F72" s="24">
        <f t="shared" si="0"/>
        <v>1737.2</v>
      </c>
    </row>
    <row r="73" spans="3:6" ht="90" x14ac:dyDescent="0.25">
      <c r="C73" s="14" t="s">
        <v>102</v>
      </c>
      <c r="D73" s="15" t="s">
        <v>103</v>
      </c>
      <c r="E73" s="16">
        <v>29696379.870000001</v>
      </c>
      <c r="F73" s="24">
        <f t="shared" si="0"/>
        <v>29696.379870000001</v>
      </c>
    </row>
    <row r="74" spans="3:6" ht="60" x14ac:dyDescent="0.25">
      <c r="C74" s="14" t="s">
        <v>104</v>
      </c>
      <c r="D74" s="15" t="s">
        <v>105</v>
      </c>
      <c r="E74" s="16">
        <v>41420729.869999997</v>
      </c>
      <c r="F74" s="24">
        <f t="shared" si="0"/>
        <v>41420.729869999996</v>
      </c>
    </row>
    <row r="75" spans="3:6" ht="75" x14ac:dyDescent="0.25">
      <c r="C75" s="14" t="s">
        <v>106</v>
      </c>
      <c r="D75" s="15" t="s">
        <v>107</v>
      </c>
      <c r="E75" s="16">
        <v>1032430</v>
      </c>
      <c r="F75" s="24">
        <f t="shared" si="0"/>
        <v>1032.43</v>
      </c>
    </row>
    <row r="76" spans="3:6" ht="45" x14ac:dyDescent="0.25">
      <c r="C76" s="14" t="s">
        <v>108</v>
      </c>
      <c r="D76" s="15" t="s">
        <v>109</v>
      </c>
      <c r="E76" s="16">
        <v>8710659.5600000005</v>
      </c>
      <c r="F76" s="24">
        <f t="shared" si="0"/>
        <v>8710.6595600000001</v>
      </c>
    </row>
    <row r="77" spans="3:6" ht="45" x14ac:dyDescent="0.25">
      <c r="C77" s="14" t="s">
        <v>110</v>
      </c>
      <c r="D77" s="15" t="s">
        <v>111</v>
      </c>
      <c r="E77" s="16">
        <v>25000000</v>
      </c>
      <c r="F77" s="24">
        <f t="shared" si="0"/>
        <v>25000</v>
      </c>
    </row>
    <row r="78" spans="3:6" x14ac:dyDescent="0.25">
      <c r="C78" s="15" t="s">
        <v>114</v>
      </c>
      <c r="D78" s="20"/>
      <c r="E78" s="21">
        <f>E67+E14</f>
        <v>323103769.72000003</v>
      </c>
      <c r="F78" s="24">
        <f t="shared" si="0"/>
        <v>323103.76972000004</v>
      </c>
    </row>
  </sheetData>
  <mergeCells count="1">
    <mergeCell ref="C11:D11"/>
  </mergeCells>
  <pageMargins left="0.70866141732283472" right="0.70866141732283472" top="0.74803149606299213" bottom="0.7480314960629921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cp:lastPrinted>2025-03-25T10:40:23Z</cp:lastPrinted>
  <dcterms:created xsi:type="dcterms:W3CDTF">2025-03-11T05:22:50Z</dcterms:created>
  <dcterms:modified xsi:type="dcterms:W3CDTF">2025-05-23T07:23:41Z</dcterms:modified>
</cp:coreProperties>
</file>